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55AC38CC-5C9C-40D6-B902-60CAFC7F1C6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ERMBLEDHESE" sheetId="13" r:id="rId1"/>
    <sheet name="OFERTA E DETAJUAR" sheetId="14" r:id="rId2"/>
  </sheets>
  <definedNames>
    <definedName name="_xlnm.Print_Area" localSheetId="1">'OFERTA E DETAJUAR'!$A$1:$H$57</definedName>
  </definedNames>
  <calcPr calcId="191029"/>
</workbook>
</file>

<file path=xl/calcChain.xml><?xml version="1.0" encoding="utf-8"?>
<calcChain xmlns="http://schemas.openxmlformats.org/spreadsheetml/2006/main">
  <c r="G51" i="14" l="1"/>
  <c r="G36" i="14"/>
  <c r="G20" i="14"/>
  <c r="G55" i="14"/>
  <c r="G56" i="14" s="1"/>
  <c r="D10" i="13" s="1"/>
  <c r="G50" i="14" l="1"/>
  <c r="G42" i="14"/>
  <c r="G41" i="14"/>
  <c r="G43" i="14" l="1"/>
  <c r="G44" i="14"/>
  <c r="G45" i="14"/>
  <c r="G46" i="14"/>
  <c r="G47" i="14"/>
  <c r="G48" i="14"/>
  <c r="G49" i="14"/>
  <c r="G53" i="14" l="1"/>
  <c r="D11" i="13" s="1"/>
  <c r="G25" i="14"/>
  <c r="G26" i="14"/>
  <c r="G27" i="14"/>
  <c r="G28" i="14"/>
  <c r="G29" i="14"/>
  <c r="G30" i="14"/>
  <c r="G31" i="14"/>
  <c r="G32" i="14"/>
  <c r="G33" i="14"/>
  <c r="G34" i="14"/>
  <c r="G35" i="14"/>
  <c r="G24" i="14"/>
  <c r="G11" i="14"/>
  <c r="G12" i="14"/>
  <c r="G13" i="14"/>
  <c r="G14" i="14"/>
  <c r="G15" i="14"/>
  <c r="G16" i="14"/>
  <c r="G17" i="14"/>
  <c r="G18" i="14"/>
  <c r="G19" i="14"/>
  <c r="G10" i="14"/>
  <c r="G21" i="14" l="1"/>
  <c r="G37" i="14"/>
  <c r="D9" i="13" l="1"/>
  <c r="D12" i="13" s="1"/>
  <c r="D13" i="13" s="1"/>
  <c r="D14" i="13" s="1"/>
  <c r="G57" i="14"/>
</calcChain>
</file>

<file path=xl/sharedStrings.xml><?xml version="1.0" encoding="utf-8"?>
<sst xmlns="http://schemas.openxmlformats.org/spreadsheetml/2006/main" count="104" uniqueCount="79">
  <si>
    <t>Përshkrimi</t>
  </si>
  <si>
    <t>Detaje</t>
  </si>
  <si>
    <t>Mirëmbatje Kamera</t>
  </si>
  <si>
    <t>Total pa TVSH</t>
  </si>
  <si>
    <t>TVSH</t>
  </si>
  <si>
    <t>TOTAL me TVSH</t>
  </si>
  <si>
    <t>Biletaria</t>
  </si>
  <si>
    <t>Zona e Diaporitit</t>
  </si>
  <si>
    <t>Kalaja</t>
  </si>
  <si>
    <t>Bapisteri</t>
  </si>
  <si>
    <t>TOTAL PA TVSH</t>
  </si>
  <si>
    <t>TOTAL</t>
  </si>
  <si>
    <t>Tender 017/2025</t>
  </si>
  <si>
    <t>PERMBLEDHESE E OFERTES</t>
  </si>
  <si>
    <t>OFERTA E DETAJUAR</t>
  </si>
  <si>
    <t>Kalaja/Muzeu</t>
  </si>
  <si>
    <t>Teatër</t>
  </si>
  <si>
    <t>Bapister - Bazilika e Madhe</t>
  </si>
  <si>
    <t>Kulla Veneciane - Pallati Trikonkë - Shtëpia e Tregtarit Venecian - Porta e Ujit</t>
  </si>
  <si>
    <t>Porta e Ujit - Porta e Liqenit - Porta e Luanit</t>
  </si>
  <si>
    <t>Porta e Luanit - Akropol</t>
  </si>
  <si>
    <t>Kalaja Trekëndore</t>
  </si>
  <si>
    <t>Fushë  Vrinë</t>
  </si>
  <si>
    <t>Emërtimi</t>
  </si>
  <si>
    <t>Ambienti brenda Muzeut</t>
  </si>
  <si>
    <t>Fushë Vrinë</t>
  </si>
  <si>
    <t>Njësia (Muaj)</t>
  </si>
  <si>
    <t>Çmim/njësi</t>
  </si>
  <si>
    <t>Salla e Monitorimit</t>
  </si>
  <si>
    <t>Produkti</t>
  </si>
  <si>
    <t>TV 55 inç 4K LED</t>
  </si>
  <si>
    <t>Rack 22U 600×600 mm</t>
  </si>
  <si>
    <t>Kompjuter menaxhimi</t>
  </si>
  <si>
    <t>Monitor 24″ FHD</t>
  </si>
  <si>
    <t>UPS 3 kVA online</t>
  </si>
  <si>
    <t>Bravë elektronike për derën</t>
  </si>
  <si>
    <t>Patch panel 24 porta Cat6</t>
  </si>
  <si>
    <t>HDD survejimi 8 TB</t>
  </si>
  <si>
    <t>Switch PoE 24 porta</t>
  </si>
  <si>
    <t>KOSTO PER NGRITJEN E SALLES SE MONITORIMIT NE BUTRINT</t>
  </si>
  <si>
    <t>Njësia (copë)</t>
  </si>
  <si>
    <t>Nën-total Salla e Monitorimit</t>
  </si>
  <si>
    <t>Sipas ToR</t>
  </si>
  <si>
    <t>Mirëmbajtje Sistemit CCTV</t>
  </si>
  <si>
    <t>Operator CCTV 24/7</t>
  </si>
  <si>
    <t>Transporti, instalimi dhe konfigurimi</t>
  </si>
  <si>
    <t>Ngritja e Sallës së Monitorimit në Butrint me të gjitha pajisjet e nevojshme për mbikëqyrjen e sistemit CCTV, përfshirë transportin, instalimin dhe konfigurimin e tyre në ambjentin e vënë në dispozicion nga Fondacioni</t>
  </si>
  <si>
    <t>4K, 55″ LED, për punë 24/7</t>
  </si>
  <si>
    <t>Kabinet metalik 22U, 600×600 mm</t>
  </si>
  <si>
    <t>Core i5, 16 GB RAM, SSD 512 GB, monitor 24″ FHD</t>
  </si>
  <si>
    <t>Rezolucion 1920×1080, LED</t>
  </si>
  <si>
    <t>UPS 3000 VA (double conversion), dalje 230 V</t>
  </si>
  <si>
    <t>PIN + kartë RFID, akses kontrolli</t>
  </si>
  <si>
    <t>Panel me 24 porta RJ‑45 Cat6/Cat6A</t>
  </si>
  <si>
    <t>Disqe 3.5″, 7200 rpm, të dedikuar për survejim</t>
  </si>
  <si>
    <t>Monitorim i vazhdueshëm i sistemit CCTV me operatorë në Sallën e Monitorimit në Butrint, koordinim i rojeve dhe grupit te gatshem</t>
  </si>
  <si>
    <t>Njësia (muaj)</t>
  </si>
  <si>
    <t>PoE+ me fuqi ≥ 250 W, montim rack</t>
  </si>
  <si>
    <t xml:space="preserve">Mobilim </t>
  </si>
  <si>
    <t>2 Karrike + 1 tavoline</t>
  </si>
  <si>
    <t>Specifikime Teknike</t>
  </si>
  <si>
    <t>Vlera</t>
  </si>
  <si>
    <t>Periudha 24 muaj</t>
  </si>
  <si>
    <t>Data: ______________</t>
  </si>
  <si>
    <t>Kompania: ______________</t>
  </si>
  <si>
    <t>KOSTO BURIME NJEREZORE PER 10 MUAJ  (5*2 =10) NENTOR- MARS</t>
  </si>
  <si>
    <t xml:space="preserve">KOSTO BURIME NJEREZORE PER 14 MUAJ (7*2 =14)  PRILL-TETOR  </t>
  </si>
  <si>
    <t xml:space="preserve">Ruajtja fizike me punonjës shërbimi në vendrojet, sipas orareve te përcaktuara në Termat e Referencës. </t>
  </si>
  <si>
    <t xml:space="preserve">Detaje/Komente </t>
  </si>
  <si>
    <t>Nën-total Mirëmbajtje</t>
  </si>
  <si>
    <t>Nën-total Burime Njerëzore Nëntor - Mars</t>
  </si>
  <si>
    <t>Nën-total Burime Njerëzore Prill - Tetor</t>
  </si>
  <si>
    <t>Për Shërbimin e Sigurisë Fizike për Parkun Kombëtar të Butrintit</t>
  </si>
  <si>
    <t>Investim në fillim të kontratës</t>
  </si>
  <si>
    <t>Burime njerëzore</t>
  </si>
  <si>
    <t>Turne</t>
  </si>
  <si>
    <t>Orë</t>
  </si>
  <si>
    <t>Transport në sit, punë fizike, instalim dhe konfigurim softuerësh</t>
  </si>
  <si>
    <t>Përfshin të gjitha kostot e nevojshme për mirëmbajtjen e zakonshme, përditesimin e softeve, kontrollin në terren, pastrimin, dhe riparimet e defekteve për sistemin e monitorimit CCTV që siguron funksionimin e pandërprerë të tij.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</si>
</sst>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164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164" fontId="2" fillId="0" borderId="1" xfId="1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1" xfId="0" applyNumberFormat="1" applyBorder="1" applyAlignment="1">
      <alignment horizontal="left"/>
    </xf>
    <xf numFmtId="164" fontId="0" fillId="0" borderId="1" xfId="1" applyNumberFormat="1" applyFont="1" applyBorder="1" applyAlignment="1"/>
    <xf numFmtId="164" fontId="1" fillId="2" borderId="1" xfId="1" applyNumberFormat="1" applyFont="1" applyFill="1" applyBorder="1" applyAlignment="1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3" fontId="0" fillId="0" borderId="0" xfId="0" applyNumberFormat="1" applyAlignment="1">
      <alignment vertical="center"/>
    </xf>
    <xf numFmtId="0" fontId="0" fillId="4" borderId="1" xfId="0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/>
    </xf>
    <xf numFmtId="164" fontId="2" fillId="4" borderId="1" xfId="1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164" fontId="1" fillId="0" borderId="1" xfId="1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1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zoomScaleNormal="100" workbookViewId="0">
      <selection activeCell="F22" sqref="F22"/>
    </sheetView>
  </sheetViews>
  <sheetFormatPr defaultRowHeight="14.4" x14ac:dyDescent="0.3"/>
  <cols>
    <col min="1" max="1" width="4.6640625" customWidth="1"/>
    <col min="2" max="2" width="27.33203125" customWidth="1"/>
    <col min="3" max="3" width="42.109375" bestFit="1" customWidth="1"/>
    <col min="4" max="4" width="15.77734375" customWidth="1"/>
    <col min="5" max="5" width="13.109375" bestFit="1" customWidth="1"/>
    <col min="6" max="6" width="13.33203125" bestFit="1" customWidth="1"/>
    <col min="7" max="7" width="9.33203125" bestFit="1" customWidth="1"/>
    <col min="8" max="8" width="14.33203125" bestFit="1" customWidth="1"/>
    <col min="9" max="9" width="13.33203125" bestFit="1" customWidth="1"/>
    <col min="10" max="10" width="14.33203125" bestFit="1" customWidth="1"/>
    <col min="11" max="11" width="13.33203125" bestFit="1" customWidth="1"/>
    <col min="12" max="12" width="11.5546875" bestFit="1" customWidth="1"/>
  </cols>
  <sheetData>
    <row r="1" spans="1:4" ht="22.2" customHeight="1" x14ac:dyDescent="0.3">
      <c r="B1" s="3" t="s">
        <v>13</v>
      </c>
      <c r="C1" s="3"/>
      <c r="D1" s="3"/>
    </row>
    <row r="2" spans="1:4" ht="22.2" customHeight="1" x14ac:dyDescent="0.3">
      <c r="B2" s="3" t="s">
        <v>12</v>
      </c>
      <c r="C2" s="3"/>
      <c r="D2" s="3"/>
    </row>
    <row r="3" spans="1:4" ht="22.2" customHeight="1" x14ac:dyDescent="0.3">
      <c r="B3" s="3" t="s">
        <v>72</v>
      </c>
      <c r="C3" s="3"/>
      <c r="D3" s="3"/>
    </row>
    <row r="4" spans="1:4" ht="22.2" customHeight="1" x14ac:dyDescent="0.3">
      <c r="B4" s="3" t="s">
        <v>63</v>
      </c>
      <c r="C4" s="3"/>
      <c r="D4" s="3"/>
    </row>
    <row r="5" spans="1:4" ht="22.2" customHeight="1" x14ac:dyDescent="0.3">
      <c r="B5" s="3" t="s">
        <v>64</v>
      </c>
      <c r="C5" s="3"/>
      <c r="D5" s="3"/>
    </row>
    <row r="6" spans="1:4" ht="22.2" customHeight="1" x14ac:dyDescent="0.3">
      <c r="B6" s="3"/>
      <c r="C6" s="3"/>
      <c r="D6" s="3"/>
    </row>
    <row r="7" spans="1:4" ht="22.2" customHeight="1" x14ac:dyDescent="0.3">
      <c r="B7" s="3"/>
      <c r="C7" s="3"/>
      <c r="D7" s="3"/>
    </row>
    <row r="8" spans="1:4" ht="22.2" customHeight="1" x14ac:dyDescent="0.3">
      <c r="A8" s="1"/>
      <c r="B8" s="39" t="s">
        <v>0</v>
      </c>
      <c r="C8" s="39" t="s">
        <v>1</v>
      </c>
      <c r="D8" s="40" t="s">
        <v>61</v>
      </c>
    </row>
    <row r="9" spans="1:4" ht="22.2" customHeight="1" x14ac:dyDescent="0.3">
      <c r="A9" s="11">
        <v>1</v>
      </c>
      <c r="B9" s="2" t="s">
        <v>74</v>
      </c>
      <c r="C9" s="1" t="s">
        <v>62</v>
      </c>
      <c r="D9" s="7">
        <f>'OFERTA E DETAJUAR'!G21+'OFERTA E DETAJUAR'!G37</f>
        <v>0</v>
      </c>
    </row>
    <row r="10" spans="1:4" ht="22.2" customHeight="1" x14ac:dyDescent="0.3">
      <c r="A10" s="11">
        <v>2</v>
      </c>
      <c r="B10" s="2" t="s">
        <v>2</v>
      </c>
      <c r="C10" s="1" t="s">
        <v>62</v>
      </c>
      <c r="D10" s="7">
        <f>'OFERTA E DETAJUAR'!G56</f>
        <v>0</v>
      </c>
    </row>
    <row r="11" spans="1:4" ht="22.2" customHeight="1" x14ac:dyDescent="0.3">
      <c r="A11" s="11">
        <v>3</v>
      </c>
      <c r="B11" s="2" t="s">
        <v>28</v>
      </c>
      <c r="C11" s="1" t="s">
        <v>73</v>
      </c>
      <c r="D11" s="7">
        <f>'OFERTA E DETAJUAR'!G53</f>
        <v>0</v>
      </c>
    </row>
    <row r="12" spans="1:4" ht="22.2" customHeight="1" x14ac:dyDescent="0.3">
      <c r="A12" s="1"/>
      <c r="B12" s="14" t="s">
        <v>3</v>
      </c>
      <c r="C12" s="14"/>
      <c r="D12" s="17">
        <f>SUM(D9:D11)</f>
        <v>0</v>
      </c>
    </row>
    <row r="13" spans="1:4" ht="22.2" customHeight="1" x14ac:dyDescent="0.3">
      <c r="A13" s="1"/>
      <c r="B13" s="15" t="s">
        <v>4</v>
      </c>
      <c r="C13" s="16">
        <v>0.2</v>
      </c>
      <c r="D13" s="17">
        <f>0.2*D12</f>
        <v>0</v>
      </c>
    </row>
    <row r="14" spans="1:4" ht="22.2" customHeight="1" x14ac:dyDescent="0.3">
      <c r="A14" s="1"/>
      <c r="B14" s="9" t="s">
        <v>5</v>
      </c>
      <c r="C14" s="10"/>
      <c r="D14" s="18">
        <f>D12+D13</f>
        <v>0</v>
      </c>
    </row>
  </sheetData>
  <sheetProtection algorithmName="SHA-512" hashValue="1zRacurqJEvCc1R/FTa615TISe6AVWI39GlyUXnHWzc4ZsS5OBVJFiF73P74tGhbtTcgA8SSJB495ci5MZg4fQ==" saltValue="+n9czyyEyOUPjc1UjV1nXg==" spinCount="100000" sheet="1" objects="1" scenarios="1"/>
  <protectedRanges>
    <protectedRange sqref="B4 B5" name="Range1"/>
  </protectedRanges>
  <pageMargins left="0.7" right="0.7" top="0.75" bottom="0.75" header="0.3" footer="0.3"/>
  <pageSetup paperSize="9" scale="95" orientation="landscape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43EC9-B80F-4846-A3AA-C126D9A02C86}">
  <dimension ref="A1:I57"/>
  <sheetViews>
    <sheetView tabSelected="1" zoomScale="120" zoomScaleNormal="120" workbookViewId="0">
      <selection activeCell="K15" sqref="K15"/>
    </sheetView>
  </sheetViews>
  <sheetFormatPr defaultRowHeight="14.4" x14ac:dyDescent="0.3"/>
  <cols>
    <col min="1" max="1" width="4.6640625" style="5" customWidth="1"/>
    <col min="2" max="2" width="27.33203125" style="5" customWidth="1"/>
    <col min="3" max="3" width="8.88671875" style="5"/>
    <col min="4" max="4" width="6.88671875" style="38" customWidth="1"/>
    <col min="5" max="5" width="13.88671875" style="5" customWidth="1"/>
    <col min="6" max="6" width="7.33203125" style="5" customWidth="1"/>
    <col min="7" max="7" width="14.33203125" style="5" bestFit="1" customWidth="1"/>
    <col min="8" max="8" width="48.77734375" style="5" customWidth="1"/>
    <col min="9" max="9" width="11.5546875" style="5" bestFit="1" customWidth="1"/>
    <col min="10" max="16384" width="8.88671875" style="5"/>
  </cols>
  <sheetData>
    <row r="1" spans="1:9" x14ac:dyDescent="0.3">
      <c r="B1" s="19" t="s">
        <v>14</v>
      </c>
      <c r="C1" s="19"/>
      <c r="D1" s="36"/>
      <c r="E1" s="19"/>
      <c r="F1" s="19"/>
    </row>
    <row r="2" spans="1:9" ht="13.8" customHeight="1" x14ac:dyDescent="0.3">
      <c r="B2" s="19" t="s">
        <v>12</v>
      </c>
      <c r="C2" s="19"/>
      <c r="D2" s="36"/>
    </row>
    <row r="3" spans="1:9" ht="13.8" customHeight="1" x14ac:dyDescent="0.3">
      <c r="B3" s="19" t="s">
        <v>72</v>
      </c>
      <c r="C3" s="19"/>
      <c r="D3" s="36"/>
    </row>
    <row r="4" spans="1:9" ht="13.8" customHeight="1" x14ac:dyDescent="0.3">
      <c r="B4" s="19" t="s">
        <v>63</v>
      </c>
      <c r="C4" s="19"/>
      <c r="D4" s="36"/>
    </row>
    <row r="5" spans="1:9" ht="13.8" customHeight="1" x14ac:dyDescent="0.3">
      <c r="B5" s="19" t="s">
        <v>64</v>
      </c>
      <c r="C5" s="19"/>
      <c r="D5" s="36"/>
    </row>
    <row r="6" spans="1:9" ht="13.8" customHeight="1" x14ac:dyDescent="0.3">
      <c r="B6" s="19"/>
      <c r="C6" s="19"/>
      <c r="D6" s="36"/>
      <c r="E6" s="19"/>
      <c r="F6" s="19"/>
    </row>
    <row r="8" spans="1:9" x14ac:dyDescent="0.3">
      <c r="A8" s="4"/>
      <c r="B8" s="54" t="s">
        <v>65</v>
      </c>
      <c r="C8" s="55"/>
      <c r="D8" s="55"/>
      <c r="E8" s="55"/>
      <c r="F8" s="55"/>
      <c r="G8" s="56"/>
      <c r="H8" s="20" t="s">
        <v>68</v>
      </c>
    </row>
    <row r="9" spans="1:9" ht="28.8" x14ac:dyDescent="0.3">
      <c r="A9" s="4"/>
      <c r="B9" s="2" t="s">
        <v>23</v>
      </c>
      <c r="C9" s="2" t="s">
        <v>75</v>
      </c>
      <c r="D9" s="21" t="s">
        <v>76</v>
      </c>
      <c r="E9" s="2" t="s">
        <v>27</v>
      </c>
      <c r="F9" s="30" t="s">
        <v>26</v>
      </c>
      <c r="G9" s="21" t="s">
        <v>11</v>
      </c>
      <c r="H9" s="4"/>
    </row>
    <row r="10" spans="1:9" ht="43.2" customHeight="1" x14ac:dyDescent="0.3">
      <c r="A10" s="4">
        <v>1</v>
      </c>
      <c r="B10" s="4" t="s">
        <v>6</v>
      </c>
      <c r="C10" s="6">
        <v>3</v>
      </c>
      <c r="D10" s="6">
        <v>24</v>
      </c>
      <c r="E10" s="7"/>
      <c r="F10" s="7">
        <v>10</v>
      </c>
      <c r="G10" s="7">
        <f>F10*E10</f>
        <v>0</v>
      </c>
      <c r="H10" s="44" t="s">
        <v>67</v>
      </c>
    </row>
    <row r="11" spans="1:9" x14ac:dyDescent="0.3">
      <c r="A11" s="4">
        <v>2</v>
      </c>
      <c r="B11" s="4" t="s">
        <v>15</v>
      </c>
      <c r="C11" s="6">
        <v>3</v>
      </c>
      <c r="D11" s="6">
        <v>24</v>
      </c>
      <c r="E11" s="7"/>
      <c r="F11" s="7">
        <v>10</v>
      </c>
      <c r="G11" s="7">
        <f t="shared" ref="G11:G19" si="0">F11*E11</f>
        <v>0</v>
      </c>
      <c r="H11" s="45"/>
    </row>
    <row r="12" spans="1:9" x14ac:dyDescent="0.3">
      <c r="A12" s="4">
        <v>3</v>
      </c>
      <c r="B12" s="4" t="s">
        <v>16</v>
      </c>
      <c r="C12" s="6">
        <v>1.1200000000000001</v>
      </c>
      <c r="D12" s="6">
        <v>9</v>
      </c>
      <c r="E12" s="7"/>
      <c r="F12" s="7">
        <v>10</v>
      </c>
      <c r="G12" s="7">
        <f t="shared" si="0"/>
        <v>0</v>
      </c>
      <c r="H12" s="45"/>
      <c r="I12" s="22"/>
    </row>
    <row r="13" spans="1:9" x14ac:dyDescent="0.3">
      <c r="A13" s="4">
        <v>4</v>
      </c>
      <c r="B13" s="4" t="s">
        <v>17</v>
      </c>
      <c r="C13" s="6">
        <v>1.1200000000000001</v>
      </c>
      <c r="D13" s="6">
        <v>9</v>
      </c>
      <c r="E13" s="7"/>
      <c r="F13" s="7">
        <v>10</v>
      </c>
      <c r="G13" s="7">
        <f t="shared" si="0"/>
        <v>0</v>
      </c>
      <c r="H13" s="45"/>
    </row>
    <row r="14" spans="1:9" ht="43.2" x14ac:dyDescent="0.3">
      <c r="A14" s="4">
        <v>5</v>
      </c>
      <c r="B14" s="8" t="s">
        <v>18</v>
      </c>
      <c r="C14" s="6">
        <v>1.1200000000000001</v>
      </c>
      <c r="D14" s="6">
        <v>9</v>
      </c>
      <c r="E14" s="7"/>
      <c r="F14" s="7">
        <v>10</v>
      </c>
      <c r="G14" s="7">
        <f t="shared" si="0"/>
        <v>0</v>
      </c>
      <c r="H14" s="45"/>
    </row>
    <row r="15" spans="1:9" ht="28.8" x14ac:dyDescent="0.3">
      <c r="A15" s="4">
        <v>6</v>
      </c>
      <c r="B15" s="8" t="s">
        <v>19</v>
      </c>
      <c r="C15" s="6">
        <v>1.1200000000000001</v>
      </c>
      <c r="D15" s="6">
        <v>9</v>
      </c>
      <c r="E15" s="7"/>
      <c r="F15" s="7">
        <v>10</v>
      </c>
      <c r="G15" s="7">
        <f t="shared" si="0"/>
        <v>0</v>
      </c>
      <c r="H15" s="45"/>
    </row>
    <row r="16" spans="1:9" x14ac:dyDescent="0.3">
      <c r="A16" s="4">
        <v>7</v>
      </c>
      <c r="B16" s="4" t="s">
        <v>20</v>
      </c>
      <c r="C16" s="6">
        <v>1.1200000000000001</v>
      </c>
      <c r="D16" s="6">
        <v>9</v>
      </c>
      <c r="E16" s="7"/>
      <c r="F16" s="7">
        <v>10</v>
      </c>
      <c r="G16" s="7">
        <f t="shared" si="0"/>
        <v>0</v>
      </c>
      <c r="H16" s="45"/>
    </row>
    <row r="17" spans="1:8" x14ac:dyDescent="0.3">
      <c r="A17" s="4">
        <v>8</v>
      </c>
      <c r="B17" s="4" t="s">
        <v>21</v>
      </c>
      <c r="C17" s="6">
        <v>1</v>
      </c>
      <c r="D17" s="6">
        <v>8</v>
      </c>
      <c r="E17" s="7"/>
      <c r="F17" s="7">
        <v>10</v>
      </c>
      <c r="G17" s="7">
        <f t="shared" si="0"/>
        <v>0</v>
      </c>
      <c r="H17" s="45"/>
    </row>
    <row r="18" spans="1:8" x14ac:dyDescent="0.3">
      <c r="A18" s="4">
        <v>9</v>
      </c>
      <c r="B18" s="4" t="s">
        <v>7</v>
      </c>
      <c r="C18" s="6">
        <v>1</v>
      </c>
      <c r="D18" s="6">
        <v>8</v>
      </c>
      <c r="E18" s="7"/>
      <c r="F18" s="7">
        <v>10</v>
      </c>
      <c r="G18" s="7">
        <f t="shared" si="0"/>
        <v>0</v>
      </c>
      <c r="H18" s="45"/>
    </row>
    <row r="19" spans="1:8" x14ac:dyDescent="0.3">
      <c r="A19" s="4">
        <v>10</v>
      </c>
      <c r="B19" s="4" t="s">
        <v>22</v>
      </c>
      <c r="C19" s="6">
        <v>1</v>
      </c>
      <c r="D19" s="6">
        <v>8</v>
      </c>
      <c r="E19" s="7"/>
      <c r="F19" s="7">
        <v>10</v>
      </c>
      <c r="G19" s="7">
        <f t="shared" si="0"/>
        <v>0</v>
      </c>
      <c r="H19" s="46"/>
    </row>
    <row r="20" spans="1:8" ht="42.6" customHeight="1" x14ac:dyDescent="0.3">
      <c r="A20" s="5">
        <v>11</v>
      </c>
      <c r="B20" s="8" t="s">
        <v>44</v>
      </c>
      <c r="C20" s="6">
        <v>3</v>
      </c>
      <c r="D20" s="6">
        <v>24</v>
      </c>
      <c r="E20" s="7"/>
      <c r="F20" s="12">
        <v>10</v>
      </c>
      <c r="G20" s="13">
        <f>E20*F20</f>
        <v>0</v>
      </c>
      <c r="H20" s="8" t="s">
        <v>55</v>
      </c>
    </row>
    <row r="21" spans="1:8" x14ac:dyDescent="0.3">
      <c r="A21" s="4"/>
      <c r="B21" s="23"/>
      <c r="C21" s="41" t="s">
        <v>70</v>
      </c>
      <c r="D21" s="42"/>
      <c r="E21" s="42"/>
      <c r="F21" s="43"/>
      <c r="G21" s="24">
        <f>SUM(G10:G20)</f>
        <v>0</v>
      </c>
      <c r="H21" s="4"/>
    </row>
    <row r="22" spans="1:8" x14ac:dyDescent="0.3">
      <c r="A22" s="4"/>
      <c r="B22" s="54" t="s">
        <v>66</v>
      </c>
      <c r="C22" s="55"/>
      <c r="D22" s="55"/>
      <c r="E22" s="55"/>
      <c r="F22" s="55"/>
      <c r="G22" s="56"/>
      <c r="H22" s="4"/>
    </row>
    <row r="23" spans="1:8" ht="28.8" x14ac:dyDescent="0.3">
      <c r="A23" s="4"/>
      <c r="B23" s="2" t="s">
        <v>23</v>
      </c>
      <c r="C23" s="2" t="s">
        <v>75</v>
      </c>
      <c r="D23" s="21" t="s">
        <v>76</v>
      </c>
      <c r="E23" s="2" t="s">
        <v>27</v>
      </c>
      <c r="F23" s="30" t="s">
        <v>26</v>
      </c>
      <c r="G23" s="21" t="s">
        <v>11</v>
      </c>
      <c r="H23" s="4"/>
    </row>
    <row r="24" spans="1:8" ht="14.4" customHeight="1" x14ac:dyDescent="0.3">
      <c r="A24" s="4">
        <v>1</v>
      </c>
      <c r="B24" s="4" t="s">
        <v>6</v>
      </c>
      <c r="C24" s="6">
        <v>3</v>
      </c>
      <c r="D24" s="6">
        <v>24</v>
      </c>
      <c r="E24" s="7"/>
      <c r="F24" s="7">
        <v>14</v>
      </c>
      <c r="G24" s="7">
        <f>E24*F24</f>
        <v>0</v>
      </c>
      <c r="H24" s="44" t="s">
        <v>67</v>
      </c>
    </row>
    <row r="25" spans="1:8" x14ac:dyDescent="0.3">
      <c r="A25" s="4">
        <v>2</v>
      </c>
      <c r="B25" s="4" t="s">
        <v>8</v>
      </c>
      <c r="C25" s="6">
        <v>3</v>
      </c>
      <c r="D25" s="6">
        <v>24</v>
      </c>
      <c r="E25" s="7"/>
      <c r="F25" s="7">
        <v>14</v>
      </c>
      <c r="G25" s="7">
        <f t="shared" ref="G25:G35" si="1">E25*F25</f>
        <v>0</v>
      </c>
      <c r="H25" s="45"/>
    </row>
    <row r="26" spans="1:8" x14ac:dyDescent="0.3">
      <c r="A26" s="4">
        <v>3</v>
      </c>
      <c r="B26" s="4" t="s">
        <v>24</v>
      </c>
      <c r="C26" s="6">
        <v>1.375</v>
      </c>
      <c r="D26" s="6">
        <v>11</v>
      </c>
      <c r="E26" s="7"/>
      <c r="F26" s="7">
        <v>14</v>
      </c>
      <c r="G26" s="7">
        <f t="shared" si="1"/>
        <v>0</v>
      </c>
      <c r="H26" s="45"/>
    </row>
    <row r="27" spans="1:8" x14ac:dyDescent="0.3">
      <c r="A27" s="4">
        <v>4</v>
      </c>
      <c r="B27" s="4" t="s">
        <v>16</v>
      </c>
      <c r="C27" s="6">
        <v>1.375</v>
      </c>
      <c r="D27" s="6">
        <v>11</v>
      </c>
      <c r="E27" s="7"/>
      <c r="F27" s="7">
        <v>14</v>
      </c>
      <c r="G27" s="7">
        <f t="shared" si="1"/>
        <v>0</v>
      </c>
      <c r="H27" s="45"/>
    </row>
    <row r="28" spans="1:8" x14ac:dyDescent="0.3">
      <c r="A28" s="4">
        <v>5</v>
      </c>
      <c r="B28" s="4" t="s">
        <v>17</v>
      </c>
      <c r="C28" s="6">
        <v>1.375</v>
      </c>
      <c r="D28" s="6">
        <v>11</v>
      </c>
      <c r="E28" s="7"/>
      <c r="F28" s="7">
        <v>14</v>
      </c>
      <c r="G28" s="7">
        <f t="shared" si="1"/>
        <v>0</v>
      </c>
      <c r="H28" s="45"/>
    </row>
    <row r="29" spans="1:8" x14ac:dyDescent="0.3">
      <c r="A29" s="4">
        <v>6</v>
      </c>
      <c r="B29" s="4" t="s">
        <v>9</v>
      </c>
      <c r="C29" s="6">
        <v>1.375</v>
      </c>
      <c r="D29" s="6">
        <v>11</v>
      </c>
      <c r="E29" s="7"/>
      <c r="F29" s="7">
        <v>14</v>
      </c>
      <c r="G29" s="7">
        <f t="shared" si="1"/>
        <v>0</v>
      </c>
      <c r="H29" s="45"/>
    </row>
    <row r="30" spans="1:8" ht="43.2" x14ac:dyDescent="0.3">
      <c r="A30" s="4">
        <v>7</v>
      </c>
      <c r="B30" s="8" t="s">
        <v>18</v>
      </c>
      <c r="C30" s="6">
        <v>1.375</v>
      </c>
      <c r="D30" s="6">
        <v>11</v>
      </c>
      <c r="E30" s="7"/>
      <c r="F30" s="7">
        <v>14</v>
      </c>
      <c r="G30" s="7">
        <f t="shared" si="1"/>
        <v>0</v>
      </c>
      <c r="H30" s="45"/>
    </row>
    <row r="31" spans="1:8" ht="28.8" x14ac:dyDescent="0.3">
      <c r="A31" s="4">
        <v>8</v>
      </c>
      <c r="B31" s="8" t="s">
        <v>19</v>
      </c>
      <c r="C31" s="6">
        <v>1.375</v>
      </c>
      <c r="D31" s="6">
        <v>11</v>
      </c>
      <c r="E31" s="7"/>
      <c r="F31" s="7">
        <v>14</v>
      </c>
      <c r="G31" s="7">
        <f t="shared" si="1"/>
        <v>0</v>
      </c>
      <c r="H31" s="45"/>
    </row>
    <row r="32" spans="1:8" x14ac:dyDescent="0.3">
      <c r="A32" s="4">
        <v>9</v>
      </c>
      <c r="B32" s="4" t="s">
        <v>20</v>
      </c>
      <c r="C32" s="6">
        <v>1.375</v>
      </c>
      <c r="D32" s="6">
        <v>11</v>
      </c>
      <c r="E32" s="7"/>
      <c r="F32" s="7">
        <v>14</v>
      </c>
      <c r="G32" s="7">
        <f t="shared" si="1"/>
        <v>0</v>
      </c>
      <c r="H32" s="45"/>
    </row>
    <row r="33" spans="1:8" x14ac:dyDescent="0.3">
      <c r="A33" s="4">
        <v>10</v>
      </c>
      <c r="B33" s="4" t="s">
        <v>21</v>
      </c>
      <c r="C33" s="6">
        <v>1</v>
      </c>
      <c r="D33" s="6">
        <v>8</v>
      </c>
      <c r="E33" s="7"/>
      <c r="F33" s="7">
        <v>14</v>
      </c>
      <c r="G33" s="7">
        <f t="shared" si="1"/>
        <v>0</v>
      </c>
      <c r="H33" s="45"/>
    </row>
    <row r="34" spans="1:8" x14ac:dyDescent="0.3">
      <c r="A34" s="4">
        <v>11</v>
      </c>
      <c r="B34" s="4" t="s">
        <v>7</v>
      </c>
      <c r="C34" s="6">
        <v>1</v>
      </c>
      <c r="D34" s="6">
        <v>8</v>
      </c>
      <c r="E34" s="7"/>
      <c r="F34" s="7">
        <v>14</v>
      </c>
      <c r="G34" s="7">
        <f t="shared" si="1"/>
        <v>0</v>
      </c>
      <c r="H34" s="45"/>
    </row>
    <row r="35" spans="1:8" x14ac:dyDescent="0.3">
      <c r="A35" s="4">
        <v>12</v>
      </c>
      <c r="B35" s="4" t="s">
        <v>25</v>
      </c>
      <c r="C35" s="6">
        <v>1</v>
      </c>
      <c r="D35" s="6">
        <v>8</v>
      </c>
      <c r="E35" s="7"/>
      <c r="F35" s="7">
        <v>14</v>
      </c>
      <c r="G35" s="7">
        <f t="shared" si="1"/>
        <v>0</v>
      </c>
      <c r="H35" s="46"/>
    </row>
    <row r="36" spans="1:8" ht="42.6" customHeight="1" x14ac:dyDescent="0.3">
      <c r="A36" s="4">
        <v>13</v>
      </c>
      <c r="B36" s="8" t="s">
        <v>44</v>
      </c>
      <c r="C36" s="6">
        <v>3</v>
      </c>
      <c r="D36" s="6">
        <v>24</v>
      </c>
      <c r="E36" s="7"/>
      <c r="F36" s="12">
        <v>14</v>
      </c>
      <c r="G36" s="13">
        <f>E36*F36</f>
        <v>0</v>
      </c>
      <c r="H36" s="8" t="s">
        <v>55</v>
      </c>
    </row>
    <row r="37" spans="1:8" x14ac:dyDescent="0.3">
      <c r="B37" s="4"/>
      <c r="C37" s="41" t="s">
        <v>71</v>
      </c>
      <c r="D37" s="42"/>
      <c r="E37" s="42"/>
      <c r="F37" s="43"/>
      <c r="G37" s="25">
        <f>SUM(G24:G36)</f>
        <v>0</v>
      </c>
      <c r="H37" s="4"/>
    </row>
    <row r="38" spans="1:8" x14ac:dyDescent="0.3">
      <c r="A38" s="4"/>
      <c r="B38" s="20" t="s">
        <v>39</v>
      </c>
      <c r="C38" s="20"/>
      <c r="D38" s="37"/>
      <c r="E38" s="20"/>
      <c r="F38" s="26"/>
      <c r="G38" s="27"/>
      <c r="H38" s="4"/>
    </row>
    <row r="39" spans="1:8" ht="51" customHeight="1" x14ac:dyDescent="0.3">
      <c r="A39" s="4"/>
      <c r="B39" s="49" t="s">
        <v>46</v>
      </c>
      <c r="C39" s="50"/>
      <c r="D39" s="50"/>
      <c r="E39" s="50"/>
      <c r="F39" s="50"/>
      <c r="G39" s="50"/>
      <c r="H39" s="28"/>
    </row>
    <row r="40" spans="1:8" ht="28.8" x14ac:dyDescent="0.3">
      <c r="A40" s="4"/>
      <c r="B40" s="59" t="s">
        <v>29</v>
      </c>
      <c r="C40" s="60"/>
      <c r="D40" s="61"/>
      <c r="E40" s="2" t="s">
        <v>27</v>
      </c>
      <c r="F40" s="30" t="s">
        <v>40</v>
      </c>
      <c r="G40" s="29" t="s">
        <v>11</v>
      </c>
      <c r="H40" s="30" t="s">
        <v>60</v>
      </c>
    </row>
    <row r="41" spans="1:8" x14ac:dyDescent="0.3">
      <c r="A41" s="4">
        <v>1</v>
      </c>
      <c r="B41" s="49" t="s">
        <v>30</v>
      </c>
      <c r="C41" s="50"/>
      <c r="D41" s="62"/>
      <c r="E41" s="7"/>
      <c r="F41" s="12">
        <v>4</v>
      </c>
      <c r="G41" s="7">
        <f>E41*F41</f>
        <v>0</v>
      </c>
      <c r="H41" s="8" t="s">
        <v>47</v>
      </c>
    </row>
    <row r="42" spans="1:8" x14ac:dyDescent="0.3">
      <c r="A42" s="4">
        <v>2</v>
      </c>
      <c r="B42" s="49" t="s">
        <v>31</v>
      </c>
      <c r="C42" s="50"/>
      <c r="D42" s="62"/>
      <c r="E42" s="7"/>
      <c r="F42" s="12">
        <v>1</v>
      </c>
      <c r="G42" s="7">
        <f>E42*F42</f>
        <v>0</v>
      </c>
      <c r="H42" s="8" t="s">
        <v>48</v>
      </c>
    </row>
    <row r="43" spans="1:8" x14ac:dyDescent="0.3">
      <c r="A43" s="4">
        <v>3</v>
      </c>
      <c r="B43" s="49" t="s">
        <v>32</v>
      </c>
      <c r="C43" s="50"/>
      <c r="D43" s="62"/>
      <c r="E43" s="7"/>
      <c r="F43" s="12">
        <v>1</v>
      </c>
      <c r="G43" s="7">
        <f t="shared" ref="G43:G48" si="2">E43*F43</f>
        <v>0</v>
      </c>
      <c r="H43" s="8" t="s">
        <v>49</v>
      </c>
    </row>
    <row r="44" spans="1:8" x14ac:dyDescent="0.3">
      <c r="A44" s="4">
        <v>4</v>
      </c>
      <c r="B44" s="49" t="s">
        <v>33</v>
      </c>
      <c r="C44" s="50"/>
      <c r="D44" s="62"/>
      <c r="E44" s="7"/>
      <c r="F44" s="12">
        <v>1</v>
      </c>
      <c r="G44" s="7">
        <f t="shared" si="2"/>
        <v>0</v>
      </c>
      <c r="H44" s="8" t="s">
        <v>50</v>
      </c>
    </row>
    <row r="45" spans="1:8" x14ac:dyDescent="0.3">
      <c r="A45" s="4">
        <v>5</v>
      </c>
      <c r="B45" s="49" t="s">
        <v>34</v>
      </c>
      <c r="C45" s="50"/>
      <c r="D45" s="62"/>
      <c r="E45" s="7"/>
      <c r="F45" s="12">
        <v>1</v>
      </c>
      <c r="G45" s="7">
        <f t="shared" si="2"/>
        <v>0</v>
      </c>
      <c r="H45" s="8" t="s">
        <v>51</v>
      </c>
    </row>
    <row r="46" spans="1:8" x14ac:dyDescent="0.3">
      <c r="A46" s="4">
        <v>6</v>
      </c>
      <c r="B46" s="49" t="s">
        <v>35</v>
      </c>
      <c r="C46" s="50"/>
      <c r="D46" s="62"/>
      <c r="E46" s="7"/>
      <c r="F46" s="12">
        <v>1</v>
      </c>
      <c r="G46" s="7">
        <f t="shared" si="2"/>
        <v>0</v>
      </c>
      <c r="H46" s="8" t="s">
        <v>52</v>
      </c>
    </row>
    <row r="47" spans="1:8" x14ac:dyDescent="0.3">
      <c r="A47" s="4">
        <v>7</v>
      </c>
      <c r="B47" s="49" t="s">
        <v>36</v>
      </c>
      <c r="C47" s="50"/>
      <c r="D47" s="62"/>
      <c r="E47" s="7"/>
      <c r="F47" s="12">
        <v>1</v>
      </c>
      <c r="G47" s="7">
        <f t="shared" si="2"/>
        <v>0</v>
      </c>
      <c r="H47" s="8" t="s">
        <v>53</v>
      </c>
    </row>
    <row r="48" spans="1:8" x14ac:dyDescent="0.3">
      <c r="A48" s="4">
        <v>8</v>
      </c>
      <c r="B48" s="49" t="s">
        <v>37</v>
      </c>
      <c r="C48" s="50"/>
      <c r="D48" s="62"/>
      <c r="E48" s="7"/>
      <c r="F48" s="12">
        <v>2</v>
      </c>
      <c r="G48" s="7">
        <f t="shared" si="2"/>
        <v>0</v>
      </c>
      <c r="H48" s="8" t="s">
        <v>54</v>
      </c>
    </row>
    <row r="49" spans="1:8" x14ac:dyDescent="0.3">
      <c r="A49" s="4">
        <v>9</v>
      </c>
      <c r="B49" s="49" t="s">
        <v>38</v>
      </c>
      <c r="C49" s="50"/>
      <c r="D49" s="62"/>
      <c r="E49" s="7"/>
      <c r="F49" s="12">
        <v>1</v>
      </c>
      <c r="G49" s="7">
        <f>E49*F49</f>
        <v>0</v>
      </c>
      <c r="H49" s="8" t="s">
        <v>57</v>
      </c>
    </row>
    <row r="50" spans="1:8" ht="28.8" x14ac:dyDescent="0.3">
      <c r="A50" s="4">
        <v>10</v>
      </c>
      <c r="B50" s="49" t="s">
        <v>45</v>
      </c>
      <c r="C50" s="50"/>
      <c r="D50" s="62"/>
      <c r="E50" s="7"/>
      <c r="F50" s="12">
        <v>1</v>
      </c>
      <c r="G50" s="7">
        <f>E50*F50</f>
        <v>0</v>
      </c>
      <c r="H50" s="8" t="s">
        <v>77</v>
      </c>
    </row>
    <row r="51" spans="1:8" x14ac:dyDescent="0.3">
      <c r="A51" s="5">
        <v>11</v>
      </c>
      <c r="B51" s="49" t="s">
        <v>58</v>
      </c>
      <c r="C51" s="50"/>
      <c r="D51" s="62"/>
      <c r="E51" s="7"/>
      <c r="F51" s="12">
        <v>1</v>
      </c>
      <c r="G51" s="7">
        <f>E51*F51</f>
        <v>0</v>
      </c>
      <c r="H51" s="8" t="s">
        <v>59</v>
      </c>
    </row>
    <row r="52" spans="1:8" x14ac:dyDescent="0.3">
      <c r="A52" s="4"/>
      <c r="B52" s="8"/>
      <c r="C52" s="57"/>
      <c r="D52" s="58"/>
      <c r="E52" s="4"/>
      <c r="F52" s="31"/>
      <c r="G52" s="32"/>
      <c r="H52" s="4"/>
    </row>
    <row r="53" spans="1:8" x14ac:dyDescent="0.3">
      <c r="A53" s="4"/>
      <c r="B53" s="8"/>
      <c r="C53" s="41" t="s">
        <v>41</v>
      </c>
      <c r="D53" s="42"/>
      <c r="E53" s="42"/>
      <c r="F53" s="43"/>
      <c r="G53" s="33">
        <f>SUM(G41:G51)</f>
        <v>0</v>
      </c>
      <c r="H53" s="4"/>
    </row>
    <row r="54" spans="1:8" x14ac:dyDescent="0.3">
      <c r="A54" s="4"/>
      <c r="B54" s="20"/>
      <c r="C54" s="47"/>
      <c r="D54" s="48"/>
      <c r="E54" s="20" t="s">
        <v>27</v>
      </c>
      <c r="F54" s="26" t="s">
        <v>56</v>
      </c>
      <c r="G54" s="27"/>
      <c r="H54" s="4"/>
    </row>
    <row r="55" spans="1:8" ht="72" x14ac:dyDescent="0.3">
      <c r="A55" s="4"/>
      <c r="B55" s="4" t="s">
        <v>43</v>
      </c>
      <c r="C55" s="57" t="s">
        <v>42</v>
      </c>
      <c r="D55" s="58"/>
      <c r="E55" s="7"/>
      <c r="F55" s="12">
        <v>24</v>
      </c>
      <c r="G55" s="12">
        <f>F55*E55</f>
        <v>0</v>
      </c>
      <c r="H55" s="8" t="s">
        <v>78</v>
      </c>
    </row>
    <row r="56" spans="1:8" x14ac:dyDescent="0.3">
      <c r="A56" s="4"/>
      <c r="B56" s="4"/>
      <c r="C56" s="41" t="s">
        <v>69</v>
      </c>
      <c r="D56" s="42"/>
      <c r="E56" s="42"/>
      <c r="F56" s="43"/>
      <c r="G56" s="33">
        <f>G55</f>
        <v>0</v>
      </c>
      <c r="H56" s="4"/>
    </row>
    <row r="57" spans="1:8" x14ac:dyDescent="0.3">
      <c r="A57" s="4"/>
      <c r="B57" s="51" t="s">
        <v>10</v>
      </c>
      <c r="C57" s="52"/>
      <c r="D57" s="52"/>
      <c r="E57" s="52"/>
      <c r="F57" s="53"/>
      <c r="G57" s="34">
        <f>G55+G21+G37+G53</f>
        <v>0</v>
      </c>
      <c r="H57" s="35"/>
    </row>
  </sheetData>
  <sheetProtection algorithmName="SHA-512" hashValue="bNc2+3zvGFvwj1ybIFojWmdoEwNr5rbc6Vi31Ax5oZq7X6CkjnXYsJd5u2Oyq5GsyG/DTf2YUrMuPDr2Gzz06Q==" saltValue="jkjaxQuBv1REKGLeSoD8Zw==" spinCount="100000" sheet="1" objects="1" scenarios="1"/>
  <protectedRanges>
    <protectedRange sqref="B4 B5 E10:E20 E24:E36 E41:E51 E55 H10:H19 H24:H35" name="Range7"/>
    <protectedRange sqref="E9:E20 E23:E36 E40:E52 E55" name="Range5"/>
    <protectedRange sqref="E9:E20 E23:E36 E40:E52 E55 H9:H19 H24:H35" name="Range3"/>
    <protectedRange sqref="C21 E9:E20 C37 E22:E36 C53 E38:E52 C56 E54:E55 E57" name="Range1"/>
    <protectedRange sqref="B39 H53 H55:H56 C21 E8:E20 C37 H8:H51 E22:E36 C53 E38:E52 C56 E54:E55 E57:E58" name="Range2"/>
    <protectedRange sqref="E9:E20 E23:E36 E40:E52 E55 H24:H35 H10:H19" name="Range4"/>
    <protectedRange sqref="E10:E20 E24:E36 E41:E51 E55 H24:H35 H10:H19" name="Range6"/>
  </protectedRanges>
  <mergeCells count="25">
    <mergeCell ref="B47:D47"/>
    <mergeCell ref="B48:D48"/>
    <mergeCell ref="B49:D49"/>
    <mergeCell ref="B50:D50"/>
    <mergeCell ref="B51:D51"/>
    <mergeCell ref="B57:F57"/>
    <mergeCell ref="B22:G22"/>
    <mergeCell ref="B8:G8"/>
    <mergeCell ref="C52:D52"/>
    <mergeCell ref="C55:D55"/>
    <mergeCell ref="C56:F56"/>
    <mergeCell ref="C21:F21"/>
    <mergeCell ref="H10:H19"/>
    <mergeCell ref="H24:H35"/>
    <mergeCell ref="C54:D54"/>
    <mergeCell ref="C37:F37"/>
    <mergeCell ref="C53:F53"/>
    <mergeCell ref="B39:G39"/>
    <mergeCell ref="B40:D40"/>
    <mergeCell ref="B41:D41"/>
    <mergeCell ref="B42:D42"/>
    <mergeCell ref="B43:D43"/>
    <mergeCell ref="B44:D44"/>
    <mergeCell ref="B45:D45"/>
    <mergeCell ref="B46:D46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PERMBLEDHESE</vt:lpstr>
      <vt:lpstr>OFERTA E DETAJUAR</vt:lpstr>
      <vt:lpstr>'OFERTA E DETAJUAR'!Print_Area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2025-08-07T15:05:43Z</dcterms:modified>
</cp:coreProperties>
</file>